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" i="1" l="1"/>
  <c r="H2" i="1"/>
  <c r="G2" i="1"/>
  <c r="M2" i="1" l="1"/>
  <c r="C2" i="1"/>
  <c r="E2" i="1" s="1"/>
  <c r="F2" i="1" s="1"/>
  <c r="L2" i="1" l="1"/>
  <c r="J2" i="1"/>
  <c r="K2" i="1"/>
</calcChain>
</file>

<file path=xl/sharedStrings.xml><?xml version="1.0" encoding="utf-8"?>
<sst xmlns="http://schemas.openxmlformats.org/spreadsheetml/2006/main" count="29" uniqueCount="29">
  <si>
    <t>Est. Project Cost bldg + tech</t>
  </si>
  <si>
    <t>Overall Labor Cost</t>
  </si>
  <si>
    <t>Laborers' Costs</t>
  </si>
  <si>
    <t>$.10 hourly deduction to LECET</t>
  </si>
  <si>
    <t>.08 hourly to CCC industry Fund</t>
  </si>
  <si>
    <t># of hours based on $22.2875  in wage + $5.43 = 27.71/hr</t>
  </si>
  <si>
    <t>5% of gross wages in net pay after taxes + $.7465 are deducted for Union Dues * man hours</t>
  </si>
  <si>
    <t>Contractors to pay $375 for every $1M in contract award with a cap at $50K. (Max)</t>
  </si>
  <si>
    <t>Assumptions/Calculations:</t>
  </si>
  <si>
    <r>
      <t>1.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Phase 2 construction costs are $2.5b. </t>
    </r>
  </si>
  <si>
    <r>
      <t>2.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MWAA staff estimates the total estimated Phase 2 budget is $3.5b (that includes some metro cars, administration and debt servicing etc.) so $1b is excluded from this calculation.</t>
    </r>
  </si>
  <si>
    <r>
      <t>3.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Roughly 60% of a project’s construction costs are from labor costs.</t>
    </r>
  </si>
  <si>
    <r>
      <t>4.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Roughly 20% of a heavy highway project like Phase 2 is performed by construction employees classified as Laborers.</t>
    </r>
  </si>
  <si>
    <r>
      <t>5.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Under the current collective bargaining agreement with LIUNA, there are 8 “Groups” of laborers paid differing wage rates under the Heavy Highway classification.</t>
    </r>
  </si>
  <si>
    <r>
      <t>7.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 order to find an average wage rate for Heavy Highway Laborers (excluding benefit/trust payments) all 8 “Groups” were added together and divided by 8 to come up with an average wage of $22.28 per hour.</t>
    </r>
  </si>
  <si>
    <r>
      <t>8.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The $22.28 wage is added to Trust Fund/Benefit Contributions of $5.43 per hour for a total wage and benefit package of $27.71/hr.</t>
    </r>
  </si>
  <si>
    <r>
      <t>9.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Divide Laborers' hourly rate with total estimated Laborers costs to come up with number of hours on project.</t>
    </r>
  </si>
  <si>
    <r>
      <t>10.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Multiply number of hours by fringe benefit amount for each fringe payment.</t>
    </r>
  </si>
  <si>
    <r>
      <t>6.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Contractors contribute a flat fee of $5.43 per hour to the various union Trust funds (known as the fringe benefits) (it is the same rate for all of the 8 “Groups” of laborers) </t>
    </r>
  </si>
  <si>
    <t>$1.99/hr for pension</t>
  </si>
  <si>
    <t>$3.01/hr for health and welfare</t>
  </si>
  <si>
    <t>$0.25/hour for training</t>
  </si>
  <si>
    <r>
      <t>11.</t>
    </r>
    <r>
      <rPr>
        <sz val="8"/>
        <color theme="1"/>
        <rFont val="Times New Roman"/>
        <family val="1"/>
      </rPr>
      <t xml:space="preserve">  Column L, </t>
    </r>
    <r>
      <rPr>
        <sz val="8"/>
        <color theme="1"/>
        <rFont val="Arial"/>
        <family val="2"/>
      </rPr>
      <t>Union Dues is equal to 5% of gross wages (in net pay after taxes are deducted) paid by employee to union. $22.28*.33= $7.35. $22.28-7.35 = $14.93 is roughly the hourly wage in net pay after benefits are deducted. 5 percent of that is about $.7465 per hour.</t>
    </r>
  </si>
  <si>
    <t>(This number may vary based on the number of contractors participating in the project and if any of them hit a cap. This is the maximum, however).</t>
  </si>
  <si>
    <r>
      <t>13.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These calculations will vary if Davis-Bacon wage and benefit rates are used by MWAA and if they differ from the LIUNA CBA wage rates. This decision will be made in RFP.</t>
    </r>
  </si>
  <si>
    <r>
      <t>12.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Section 2.2 of the Heavy Highway PLA says each contractor signatory to the agreement must pay $375 for every $1M in contract award with a cap at $50K per contractor to a Construction Industry Labor-Management Trust (CILM)</t>
    </r>
  </si>
  <si>
    <t xml:space="preserve"> operating at the same address as LIUNA, MWAA board member Dennis Martire’s employer. In order to hit that $50K cap, one contract has to exceed $133.33 million. To calculate the maximum amount of money the CILM will receive from this PLA, ($2.5B/$1M) * 375 = $937,500</t>
  </si>
  <si>
    <t>Est. % is labor costs</t>
  </si>
  <si>
    <t>Laborers' (LiUna) % of Overall Labor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</si>
</sst>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 applyAlignment="1">
      <alignment horizontal="left" vertical="center" indent="2"/>
    </xf>
    <xf numFmtId="164" fontId="0" fillId="0" borderId="1" xfId="0" applyNumberFormat="1" applyBorder="1" applyAlignment="1">
      <alignment horizontal="left" wrapText="1"/>
    </xf>
    <xf numFmtId="9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27.28515625" style="3" customWidth="1"/>
    <col min="2" max="2" width="9.140625" style="1"/>
    <col min="3" max="3" width="17.28515625" style="3" customWidth="1"/>
    <col min="4" max="4" width="9.140625" style="1"/>
    <col min="5" max="5" width="17.7109375" style="3" bestFit="1" customWidth="1"/>
    <col min="6" max="6" width="18.42578125" style="2" bestFit="1" customWidth="1"/>
    <col min="7" max="7" width="17" style="2" customWidth="1"/>
    <col min="8" max="8" width="15.42578125" style="2" customWidth="1"/>
    <col min="9" max="9" width="13.85546875" style="2" customWidth="1"/>
    <col min="10" max="10" width="14.140625" style="3" bestFit="1" customWidth="1"/>
    <col min="11" max="11" width="14.7109375" style="3" bestFit="1" customWidth="1"/>
    <col min="12" max="12" width="13.85546875" style="3" customWidth="1"/>
    <col min="13" max="13" width="13.28515625" style="3" customWidth="1"/>
  </cols>
  <sheetData>
    <row r="1" spans="1:13" s="9" customFormat="1" ht="120" x14ac:dyDescent="0.25">
      <c r="A1" s="6" t="s">
        <v>0</v>
      </c>
      <c r="B1" s="7" t="s">
        <v>27</v>
      </c>
      <c r="C1" s="6" t="s">
        <v>1</v>
      </c>
      <c r="D1" s="7" t="s">
        <v>28</v>
      </c>
      <c r="E1" s="6" t="s">
        <v>2</v>
      </c>
      <c r="F1" s="8" t="s">
        <v>5</v>
      </c>
      <c r="G1" s="8" t="s">
        <v>19</v>
      </c>
      <c r="H1" s="8" t="s">
        <v>20</v>
      </c>
      <c r="I1" s="8" t="s">
        <v>21</v>
      </c>
      <c r="J1" s="6" t="s">
        <v>3</v>
      </c>
      <c r="K1" s="6" t="s">
        <v>4</v>
      </c>
      <c r="L1" s="6" t="s">
        <v>6</v>
      </c>
      <c r="M1" s="6" t="s">
        <v>7</v>
      </c>
    </row>
    <row r="2" spans="1:13" s="13" customFormat="1" x14ac:dyDescent="0.25">
      <c r="A2" s="10">
        <v>2500000000</v>
      </c>
      <c r="B2" s="11">
        <v>0.6</v>
      </c>
      <c r="C2" s="10">
        <f>A2*0.6</f>
        <v>1500000000</v>
      </c>
      <c r="D2" s="11">
        <v>0.2</v>
      </c>
      <c r="E2" s="10">
        <f>C2*0.2</f>
        <v>300000000</v>
      </c>
      <c r="F2" s="12">
        <f>E2/27.71</f>
        <v>10826416.456153013</v>
      </c>
      <c r="G2" s="10">
        <f>F2*1.99</f>
        <v>21544568.747744497</v>
      </c>
      <c r="H2" s="10">
        <f>F2*3.01</f>
        <v>32587513.533020567</v>
      </c>
      <c r="I2" s="10">
        <f>F2*0.25</f>
        <v>2706604.1140382532</v>
      </c>
      <c r="J2" s="10">
        <f>F2*0.1</f>
        <v>1082641.6456153013</v>
      </c>
      <c r="K2" s="10">
        <f>F2*0.08</f>
        <v>866113.31649224099</v>
      </c>
      <c r="L2" s="10">
        <f>F2*0.7465</f>
        <v>8081919.8845182247</v>
      </c>
      <c r="M2" s="10">
        <f>(A2/1000000)*375</f>
        <v>937500</v>
      </c>
    </row>
    <row r="7" spans="1:13" x14ac:dyDescent="0.25">
      <c r="A7" s="4" t="s">
        <v>8</v>
      </c>
    </row>
    <row r="8" spans="1:13" x14ac:dyDescent="0.25">
      <c r="A8" s="5" t="s">
        <v>9</v>
      </c>
    </row>
    <row r="9" spans="1:13" x14ac:dyDescent="0.25">
      <c r="A9" s="5" t="s">
        <v>10</v>
      </c>
    </row>
    <row r="10" spans="1:13" x14ac:dyDescent="0.25">
      <c r="A10" s="5" t="s">
        <v>11</v>
      </c>
    </row>
    <row r="11" spans="1:13" x14ac:dyDescent="0.25">
      <c r="A11" s="5" t="s">
        <v>12</v>
      </c>
    </row>
    <row r="12" spans="1:13" x14ac:dyDescent="0.25">
      <c r="A12" s="5" t="s">
        <v>13</v>
      </c>
    </row>
    <row r="13" spans="1:13" x14ac:dyDescent="0.25">
      <c r="A13" s="5" t="s">
        <v>18</v>
      </c>
    </row>
    <row r="14" spans="1:13" x14ac:dyDescent="0.25">
      <c r="A14" s="5" t="s">
        <v>14</v>
      </c>
    </row>
    <row r="15" spans="1:13" x14ac:dyDescent="0.25">
      <c r="A15" s="5" t="s">
        <v>15</v>
      </c>
    </row>
    <row r="16" spans="1:13" x14ac:dyDescent="0.25">
      <c r="A16" s="5" t="s">
        <v>16</v>
      </c>
    </row>
    <row r="17" spans="1:1" x14ac:dyDescent="0.25">
      <c r="A17" s="5" t="s">
        <v>17</v>
      </c>
    </row>
    <row r="18" spans="1:1" x14ac:dyDescent="0.25">
      <c r="A18" s="5" t="s">
        <v>22</v>
      </c>
    </row>
    <row r="19" spans="1:1" x14ac:dyDescent="0.25">
      <c r="A19" s="5" t="s">
        <v>25</v>
      </c>
    </row>
    <row r="20" spans="1:1" x14ac:dyDescent="0.25">
      <c r="A20" s="5" t="s">
        <v>26</v>
      </c>
    </row>
    <row r="21" spans="1:1" x14ac:dyDescent="0.25">
      <c r="A21" s="5" t="s">
        <v>23</v>
      </c>
    </row>
    <row r="22" spans="1:1" x14ac:dyDescent="0.25">
      <c r="A22" s="5" t="s">
        <v>24</v>
      </c>
    </row>
  </sheetData>
  <pageMargins left="0.7" right="0.7" top="0.75" bottom="0.75" header="0.3" footer="0.3"/>
  <pageSetup scale="59" orientation="landscape" r:id="rId1"/>
  <headerFooter>
    <oddHeader>&amp;CFinancial Windfall For LiUNA on MWAA Dulles Metro Rail Phase 2 PLA at $2.5B construction cost</oddHead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Associated Builders and Contractors,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Brubeck</dc:creator>
  <cp:lastModifiedBy>Ben Brubeck</cp:lastModifiedBy>
  <cp:lastPrinted>2011-05-10T15:52:37Z</cp:lastPrinted>
  <dcterms:created xsi:type="dcterms:W3CDTF">2011-04-12T14:42:12Z</dcterms:created>
  <dcterms:modified xsi:type="dcterms:W3CDTF">2011-05-10T15:55:06Z</dcterms:modified>
</cp:coreProperties>
</file>